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55"/>
  </bookViews>
  <sheets>
    <sheet name="M.Phil 22-24" sheetId="3" r:id="rId1"/>
  </sheets>
  <definedNames>
    <definedName name="_xlnm._FilterDatabase" localSheetId="0" hidden="1">'M.Phil 22-24'!$C$7:$Z$26</definedName>
    <definedName name="_xlnm.Print_Area" localSheetId="0">'M.Phil 22-24'!$B$1:$AA$26</definedName>
  </definedNames>
  <calcPr calcId="144525"/>
</workbook>
</file>

<file path=xl/sharedStrings.xml><?xml version="1.0" encoding="utf-8"?>
<sst xmlns="http://schemas.openxmlformats.org/spreadsheetml/2006/main" count="75">
  <si>
    <t>UNIVERSITY OF POONCH RAWALAKOT</t>
  </si>
  <si>
    <t>TENTATIVE FIRST MERIT LIST, SESSION (2024-26)</t>
  </si>
  <si>
    <t>Program:     M.Phil.              Department:   Botany</t>
  </si>
  <si>
    <t>Sr. No.</t>
  </si>
  <si>
    <t>Category</t>
  </si>
  <si>
    <t xml:space="preserve">Sr. No </t>
  </si>
  <si>
    <t>Name</t>
  </si>
  <si>
    <t>Father name</t>
  </si>
  <si>
    <t>Sex</t>
  </si>
  <si>
    <t>Domicile</t>
  </si>
  <si>
    <t>Marks Obtained</t>
  </si>
  <si>
    <t>Total Marks</t>
  </si>
  <si>
    <t>SSC (10%)</t>
  </si>
  <si>
    <t>HSSC (15%)</t>
  </si>
  <si>
    <t>B.Sc (15%)</t>
  </si>
  <si>
    <t>BS (35%)</t>
  </si>
  <si>
    <t>M.Sc(20%)</t>
  </si>
  <si>
    <t>GRE (40%)</t>
  </si>
  <si>
    <t>Merit (100%)</t>
  </si>
  <si>
    <t>Merit Status</t>
  </si>
  <si>
    <t>AJ&amp;K Nationals</t>
  </si>
  <si>
    <t>Mukhtar Kazim</t>
  </si>
  <si>
    <t>M. Kazim</t>
  </si>
  <si>
    <t>M</t>
  </si>
  <si>
    <t>Skardu</t>
  </si>
  <si>
    <t>On Merit</t>
  </si>
  <si>
    <t>Madiha Safarish</t>
  </si>
  <si>
    <t>Muhammad Safarish</t>
  </si>
  <si>
    <t>F</t>
  </si>
  <si>
    <t>Poonch</t>
  </si>
  <si>
    <t>Rubab Zarin</t>
  </si>
  <si>
    <t>M. Zarin</t>
  </si>
  <si>
    <t>Sudhnoti</t>
  </si>
  <si>
    <t>Anosha Nisar</t>
  </si>
  <si>
    <t>M. Nisar Khan</t>
  </si>
  <si>
    <t>Rania Batool</t>
  </si>
  <si>
    <t>Naqeer Hussain</t>
  </si>
  <si>
    <t xml:space="preserve">Poonch </t>
  </si>
  <si>
    <t>Muhammad Adnan</t>
  </si>
  <si>
    <t>M. Afsar Khan</t>
  </si>
  <si>
    <t>Sana Hanif</t>
  </si>
  <si>
    <t>M. Hanif Khan</t>
  </si>
  <si>
    <t>Misbah Khurshid</t>
  </si>
  <si>
    <t>Khurshid Ahmad</t>
  </si>
  <si>
    <t>Azra Akram</t>
  </si>
  <si>
    <t>M. Akram Khan</t>
  </si>
  <si>
    <t>Maleha Aslam</t>
  </si>
  <si>
    <t>M. Aslam</t>
  </si>
  <si>
    <t>Narowal</t>
  </si>
  <si>
    <t>Rubab Aslam</t>
  </si>
  <si>
    <t>Areeba Amjad</t>
  </si>
  <si>
    <t>Amjad Hussain</t>
  </si>
  <si>
    <t>Abid Ali Shah</t>
  </si>
  <si>
    <t>Manzoor Shah</t>
  </si>
  <si>
    <t>Hina Imtiaz</t>
  </si>
  <si>
    <t>Imtiaz Hussain</t>
  </si>
  <si>
    <t>Bushra Iftikhar</t>
  </si>
  <si>
    <t>Iftikhar Ahmad</t>
  </si>
  <si>
    <t>Syeda Areej Akhter</t>
  </si>
  <si>
    <t>Syed Sajid Hussain Shah</t>
  </si>
  <si>
    <t>Wasma Mushtaq</t>
  </si>
  <si>
    <t>M. Mushtaq Khan</t>
  </si>
  <si>
    <t>Saba Rasheed</t>
  </si>
  <si>
    <t>M. Rasheed</t>
  </si>
  <si>
    <t>Shamila Kousar</t>
  </si>
  <si>
    <t>GRE Miss</t>
  </si>
  <si>
    <t>Amna Tariq</t>
  </si>
  <si>
    <t>M. Tariq</t>
  </si>
  <si>
    <t xml:space="preserve">Note: </t>
  </si>
  <si>
    <t>1. Name in Merit List does not ensure the admission confirmation.</t>
  </si>
  <si>
    <t>2. Applicants shall get their fee challan after showing their original documents at Botany Department and submit their fee from November 4, 2024 to November 8, 2024.</t>
  </si>
  <si>
    <t>3.  First Merit list is valid upto 12, November 2024 ater that 2nd merit list will be displayed.</t>
  </si>
  <si>
    <t>4. Error and omission are excepted.</t>
  </si>
  <si>
    <t>Admission Committee</t>
  </si>
  <si>
    <t>_______________</t>
  </si>
</sst>
</file>

<file path=xl/styles.xml><?xml version="1.0" encoding="utf-8"?>
<styleSheet xmlns="http://schemas.openxmlformats.org/spreadsheetml/2006/main">
  <numFmts count="5">
    <numFmt numFmtId="176" formatCode="0.000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0" fontId="2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/>
    <xf numFmtId="0" fontId="3" fillId="0" borderId="1" xfId="0" applyFont="1" applyBorder="1"/>
    <xf numFmtId="0" fontId="1" fillId="2" borderId="1" xfId="0" applyFont="1" applyFill="1" applyBorder="1"/>
    <xf numFmtId="0" fontId="0" fillId="0" borderId="1" xfId="0" applyBorder="1"/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6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Accent1" xfId="19" builtinId="29"/>
    <cellStyle name="Comma[0]" xfId="20" builtinId="6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60% - Accent3" xfId="36" builtinId="40"/>
    <cellStyle name="Currency[0]" xfId="37" builtinId="7"/>
    <cellStyle name="Heading 1" xfId="38" builtinId="16"/>
    <cellStyle name="20% - Accent6" xfId="39" builtinId="50"/>
    <cellStyle name="Title" xfId="40" builtinId="15"/>
    <cellStyle name="Warning Text" xfId="41" builtinId="11"/>
    <cellStyle name="20% - Accent1" xfId="42" builtinId="30"/>
    <cellStyle name="Hyperlink" xfId="43" builtinId="8"/>
    <cellStyle name="Followed Hyperlink" xfId="44" builtinId="9"/>
    <cellStyle name="Heading 2" xfId="45" builtinId="17"/>
    <cellStyle name="Comma" xfId="46" builtinId="3"/>
    <cellStyle name="Check Cell" xfId="47" builtinId="23"/>
    <cellStyle name="Percent" xfId="48" builtinId="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45"/>
  <sheetViews>
    <sheetView tabSelected="1" topLeftCell="E7" workbookViewId="0">
      <selection activeCell="F36" sqref="F36"/>
    </sheetView>
  </sheetViews>
  <sheetFormatPr defaultColWidth="8.70967741935484" defaultRowHeight="12.95"/>
  <cols>
    <col min="1" max="1" width="5.28225806451613" hidden="1" customWidth="1"/>
    <col min="2" max="2" width="16.1370967741935" hidden="1" customWidth="1"/>
    <col min="3" max="3" width="5.42741935483871" customWidth="1"/>
    <col min="4" max="4" width="19" customWidth="1"/>
    <col min="5" max="5" width="24.7096774193548" customWidth="1"/>
    <col min="6" max="6" width="5.70967741935484" customWidth="1"/>
    <col min="7" max="7" width="11.4274193548387" customWidth="1"/>
    <col min="8" max="8" width="8.28225806451613" hidden="1" customWidth="1"/>
    <col min="9" max="9" width="9.13709677419355" hidden="1" customWidth="1"/>
    <col min="10" max="10" width="11.7096774193548" customWidth="1"/>
    <col min="11" max="11" width="9.42741935483871" hidden="1" customWidth="1"/>
    <col min="12" max="12" width="9.70967741935484" hidden="1" customWidth="1"/>
    <col min="13" max="13" width="9.57258064516129" customWidth="1"/>
    <col min="14" max="14" width="9.85483870967742" hidden="1" customWidth="1"/>
    <col min="15" max="15" width="10" hidden="1" customWidth="1"/>
    <col min="16" max="16" width="9.28225806451613" customWidth="1"/>
    <col min="17" max="17" width="10.7096774193548" hidden="1" customWidth="1"/>
    <col min="18" max="18" width="9.57258064516129" hidden="1" customWidth="1"/>
    <col min="19" max="19" width="11" customWidth="1"/>
    <col min="20" max="20" width="9.28225806451613" hidden="1" customWidth="1"/>
    <col min="21" max="21" width="11" hidden="1" customWidth="1"/>
    <col min="22" max="22" width="9.42741935483871" customWidth="1"/>
    <col min="23" max="23" width="10" hidden="1" customWidth="1"/>
    <col min="24" max="24" width="12.8548387096774" hidden="1" customWidth="1"/>
    <col min="25" max="25" width="9.85483870967742" customWidth="1"/>
    <col min="26" max="26" width="10.1370967741935" customWidth="1"/>
    <col min="27" max="27" width="14" customWidth="1"/>
    <col min="28" max="16384" width="9.13709677419355"/>
  </cols>
  <sheetData>
    <row r="1" ht="15" customHeight="1" spans="2:27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" customHeight="1" spans="2:27">
      <c r="B2" s="2" t="s">
        <v>1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" customHeight="1" spans="2:27">
      <c r="B3" s="2" t="s">
        <v>2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9" customHeight="1" spans="2:26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 spans="1:26">
      <c r="A5" s="4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48" customHeight="1" spans="1:27">
      <c r="A6" s="7" t="s">
        <v>3</v>
      </c>
      <c r="B6" s="8" t="s">
        <v>4</v>
      </c>
      <c r="C6" s="9" t="s">
        <v>5</v>
      </c>
      <c r="D6" s="10" t="s">
        <v>6</v>
      </c>
      <c r="E6" s="10" t="s">
        <v>7</v>
      </c>
      <c r="F6" s="24" t="s">
        <v>8</v>
      </c>
      <c r="G6" s="24" t="s">
        <v>9</v>
      </c>
      <c r="H6" s="7" t="s">
        <v>10</v>
      </c>
      <c r="I6" s="7" t="s">
        <v>11</v>
      </c>
      <c r="J6" s="24" t="s">
        <v>12</v>
      </c>
      <c r="K6" s="7" t="s">
        <v>10</v>
      </c>
      <c r="L6" s="7" t="s">
        <v>11</v>
      </c>
      <c r="M6" s="7" t="s">
        <v>13</v>
      </c>
      <c r="N6" s="7" t="s">
        <v>10</v>
      </c>
      <c r="O6" s="7" t="s">
        <v>11</v>
      </c>
      <c r="P6" s="7" t="s">
        <v>14</v>
      </c>
      <c r="Q6" s="7" t="s">
        <v>10</v>
      </c>
      <c r="R6" s="7" t="s">
        <v>11</v>
      </c>
      <c r="S6" s="24" t="s">
        <v>15</v>
      </c>
      <c r="T6" s="7" t="s">
        <v>10</v>
      </c>
      <c r="U6" s="7" t="s">
        <v>11</v>
      </c>
      <c r="V6" s="7" t="s">
        <v>16</v>
      </c>
      <c r="W6" s="7" t="s">
        <v>10</v>
      </c>
      <c r="X6" s="24" t="s">
        <v>11</v>
      </c>
      <c r="Y6" s="7" t="s">
        <v>17</v>
      </c>
      <c r="Z6" s="7" t="s">
        <v>18</v>
      </c>
      <c r="AA6" s="25" t="s">
        <v>19</v>
      </c>
    </row>
    <row r="7" s="1" customFormat="1" ht="14.25" spans="1:27">
      <c r="A7" s="11">
        <v>25</v>
      </c>
      <c r="B7" s="12" t="s">
        <v>20</v>
      </c>
      <c r="C7" s="13">
        <v>1</v>
      </c>
      <c r="D7" s="14" t="s">
        <v>21</v>
      </c>
      <c r="E7" s="14" t="s">
        <v>22</v>
      </c>
      <c r="F7" s="8" t="s">
        <v>23</v>
      </c>
      <c r="G7" s="8" t="s">
        <v>24</v>
      </c>
      <c r="H7" s="8">
        <v>640</v>
      </c>
      <c r="I7" s="8">
        <v>1050</v>
      </c>
      <c r="J7" s="31">
        <f t="shared" ref="J7:J26" si="0">H7/I7*10</f>
        <v>6.0952380952381</v>
      </c>
      <c r="K7" s="32">
        <v>799</v>
      </c>
      <c r="L7" s="32">
        <v>1100</v>
      </c>
      <c r="M7" s="31">
        <f t="shared" ref="M7:M26" si="1">K7/L7*15</f>
        <v>10.8954545454545</v>
      </c>
      <c r="N7" s="32"/>
      <c r="O7" s="32"/>
      <c r="P7" s="31"/>
      <c r="Q7" s="32">
        <v>3302</v>
      </c>
      <c r="R7" s="32">
        <v>4500</v>
      </c>
      <c r="S7" s="31">
        <f t="shared" ref="S7:S13" si="2">Q7/R7*35</f>
        <v>25.6822222222222</v>
      </c>
      <c r="T7" s="32"/>
      <c r="U7" s="32"/>
      <c r="V7" s="31"/>
      <c r="W7" s="8">
        <v>88</v>
      </c>
      <c r="X7" s="8">
        <v>100</v>
      </c>
      <c r="Y7" s="31">
        <f t="shared" ref="Y7:Y24" si="3">W7/X7*40</f>
        <v>35.2</v>
      </c>
      <c r="Z7" s="31">
        <f t="shared" ref="Z7:Z31" si="4">SUM(J7,M7,P7,S7,V7,Y7)</f>
        <v>77.8729148629149</v>
      </c>
      <c r="AA7" s="36" t="s">
        <v>25</v>
      </c>
    </row>
    <row r="8" s="1" customFormat="1" ht="14.25" spans="1:27">
      <c r="A8" s="15"/>
      <c r="B8" s="15"/>
      <c r="C8" s="13">
        <v>2</v>
      </c>
      <c r="D8" s="16" t="s">
        <v>26</v>
      </c>
      <c r="E8" s="16" t="s">
        <v>27</v>
      </c>
      <c r="F8" s="25" t="s">
        <v>28</v>
      </c>
      <c r="G8" s="24" t="s">
        <v>29</v>
      </c>
      <c r="H8" s="25">
        <v>995</v>
      </c>
      <c r="I8" s="25">
        <v>1100</v>
      </c>
      <c r="J8" s="33">
        <f t="shared" si="0"/>
        <v>9.04545454545454</v>
      </c>
      <c r="K8" s="25">
        <v>903</v>
      </c>
      <c r="L8" s="25">
        <v>1100</v>
      </c>
      <c r="M8" s="33">
        <f t="shared" si="1"/>
        <v>12.3136363636364</v>
      </c>
      <c r="N8" s="16"/>
      <c r="O8" s="16"/>
      <c r="P8" s="16"/>
      <c r="Q8" s="25">
        <v>3.08</v>
      </c>
      <c r="R8" s="25">
        <v>4</v>
      </c>
      <c r="S8" s="35">
        <f t="shared" si="2"/>
        <v>26.95</v>
      </c>
      <c r="T8" s="16"/>
      <c r="U8" s="16"/>
      <c r="V8" s="16"/>
      <c r="W8" s="25">
        <v>62</v>
      </c>
      <c r="X8" s="25">
        <v>100</v>
      </c>
      <c r="Y8" s="33">
        <f t="shared" si="3"/>
        <v>24.8</v>
      </c>
      <c r="Z8" s="31">
        <f t="shared" si="4"/>
        <v>73.1090909090909</v>
      </c>
      <c r="AA8" s="36" t="s">
        <v>25</v>
      </c>
    </row>
    <row r="9" s="1" customFormat="1" ht="14.25" spans="1:27">
      <c r="A9" s="11"/>
      <c r="B9" s="12"/>
      <c r="C9" s="13">
        <v>3</v>
      </c>
      <c r="D9" s="14" t="s">
        <v>30</v>
      </c>
      <c r="E9" s="14" t="s">
        <v>31</v>
      </c>
      <c r="F9" s="8" t="s">
        <v>28</v>
      </c>
      <c r="G9" s="8" t="s">
        <v>32</v>
      </c>
      <c r="H9" s="8">
        <v>1003</v>
      </c>
      <c r="I9" s="8">
        <v>1100</v>
      </c>
      <c r="J9" s="31">
        <f t="shared" si="0"/>
        <v>9.11818181818182</v>
      </c>
      <c r="K9" s="32">
        <v>762</v>
      </c>
      <c r="L9" s="32">
        <v>1100</v>
      </c>
      <c r="M9" s="31">
        <f t="shared" si="1"/>
        <v>10.3909090909091</v>
      </c>
      <c r="N9" s="32"/>
      <c r="O9" s="32"/>
      <c r="P9" s="31"/>
      <c r="Q9" s="32">
        <v>3387</v>
      </c>
      <c r="R9" s="32">
        <v>4500</v>
      </c>
      <c r="S9" s="31">
        <f t="shared" si="2"/>
        <v>26.3433333333333</v>
      </c>
      <c r="T9" s="32"/>
      <c r="U9" s="32"/>
      <c r="V9" s="31"/>
      <c r="W9" s="8">
        <v>68</v>
      </c>
      <c r="X9" s="8">
        <v>100</v>
      </c>
      <c r="Y9" s="31">
        <f t="shared" si="3"/>
        <v>27.2</v>
      </c>
      <c r="Z9" s="31">
        <f t="shared" si="4"/>
        <v>73.0524242424243</v>
      </c>
      <c r="AA9" s="36" t="s">
        <v>25</v>
      </c>
    </row>
    <row r="10" s="1" customFormat="1" ht="14.25" spans="1:27">
      <c r="A10" s="11">
        <v>29</v>
      </c>
      <c r="B10" s="12" t="s">
        <v>20</v>
      </c>
      <c r="C10" s="13">
        <v>4</v>
      </c>
      <c r="D10" s="14" t="s">
        <v>33</v>
      </c>
      <c r="E10" s="14" t="s">
        <v>34</v>
      </c>
      <c r="F10" s="8" t="s">
        <v>28</v>
      </c>
      <c r="G10" s="8" t="s">
        <v>29</v>
      </c>
      <c r="H10" s="8">
        <v>923</v>
      </c>
      <c r="I10" s="8">
        <v>1100</v>
      </c>
      <c r="J10" s="31">
        <f t="shared" si="0"/>
        <v>8.39090909090909</v>
      </c>
      <c r="K10" s="32">
        <v>799</v>
      </c>
      <c r="L10" s="32">
        <v>1100</v>
      </c>
      <c r="M10" s="31">
        <f t="shared" si="1"/>
        <v>10.8954545454545</v>
      </c>
      <c r="N10" s="32"/>
      <c r="O10" s="32"/>
      <c r="P10" s="31"/>
      <c r="Q10" s="32">
        <v>3204</v>
      </c>
      <c r="R10" s="32">
        <v>4400</v>
      </c>
      <c r="S10" s="31">
        <f t="shared" si="2"/>
        <v>25.4863636363636</v>
      </c>
      <c r="T10" s="32"/>
      <c r="U10" s="32"/>
      <c r="V10" s="31"/>
      <c r="W10" s="8">
        <v>69</v>
      </c>
      <c r="X10" s="8">
        <v>100</v>
      </c>
      <c r="Y10" s="31">
        <f t="shared" si="3"/>
        <v>27.6</v>
      </c>
      <c r="Z10" s="31">
        <f t="shared" si="4"/>
        <v>72.3727272727273</v>
      </c>
      <c r="AA10" s="36" t="s">
        <v>25</v>
      </c>
    </row>
    <row r="11" s="1" customFormat="1" ht="14.25" spans="1:27">
      <c r="A11" s="15"/>
      <c r="B11" s="15"/>
      <c r="C11" s="13">
        <v>5</v>
      </c>
      <c r="D11" s="16" t="s">
        <v>35</v>
      </c>
      <c r="E11" s="16" t="s">
        <v>36</v>
      </c>
      <c r="F11" s="25" t="s">
        <v>28</v>
      </c>
      <c r="G11" s="25" t="s">
        <v>37</v>
      </c>
      <c r="H11" s="25">
        <v>672</v>
      </c>
      <c r="I11" s="25">
        <v>1100</v>
      </c>
      <c r="J11" s="33">
        <f t="shared" si="0"/>
        <v>6.10909090909091</v>
      </c>
      <c r="K11" s="25">
        <v>631</v>
      </c>
      <c r="L11" s="25">
        <v>1100</v>
      </c>
      <c r="M11" s="33">
        <f t="shared" si="1"/>
        <v>8.60454545454545</v>
      </c>
      <c r="N11" s="16"/>
      <c r="O11" s="16"/>
      <c r="P11" s="16"/>
      <c r="Q11" s="25">
        <v>3.12</v>
      </c>
      <c r="R11" s="25">
        <v>4</v>
      </c>
      <c r="S11" s="35">
        <f t="shared" si="2"/>
        <v>27.3</v>
      </c>
      <c r="T11" s="16"/>
      <c r="U11" s="16"/>
      <c r="V11" s="16"/>
      <c r="W11" s="25">
        <v>71</v>
      </c>
      <c r="X11" s="25">
        <v>100</v>
      </c>
      <c r="Y11" s="33">
        <f t="shared" si="3"/>
        <v>28.4</v>
      </c>
      <c r="Z11" s="31">
        <f t="shared" si="4"/>
        <v>70.4136363636364</v>
      </c>
      <c r="AA11" s="36" t="s">
        <v>25</v>
      </c>
    </row>
    <row r="12" s="1" customFormat="1" ht="14.25" spans="1:27">
      <c r="A12" s="11">
        <v>38</v>
      </c>
      <c r="B12" s="12" t="s">
        <v>20</v>
      </c>
      <c r="C12" s="13">
        <v>6</v>
      </c>
      <c r="D12" s="14" t="s">
        <v>38</v>
      </c>
      <c r="E12" s="14" t="s">
        <v>39</v>
      </c>
      <c r="F12" s="8" t="s">
        <v>23</v>
      </c>
      <c r="G12" s="8" t="s">
        <v>37</v>
      </c>
      <c r="H12" s="8">
        <v>714</v>
      </c>
      <c r="I12" s="8">
        <v>1050</v>
      </c>
      <c r="J12" s="31">
        <f t="shared" si="0"/>
        <v>6.8</v>
      </c>
      <c r="K12" s="32">
        <v>737</v>
      </c>
      <c r="L12" s="32">
        <v>1100</v>
      </c>
      <c r="M12" s="31">
        <f t="shared" si="1"/>
        <v>10.05</v>
      </c>
      <c r="N12" s="32"/>
      <c r="O12" s="32"/>
      <c r="P12" s="31"/>
      <c r="Q12" s="32">
        <v>2740</v>
      </c>
      <c r="R12" s="32">
        <v>4500</v>
      </c>
      <c r="S12" s="31">
        <f t="shared" si="2"/>
        <v>21.3111111111111</v>
      </c>
      <c r="T12" s="32"/>
      <c r="U12" s="32"/>
      <c r="V12" s="31"/>
      <c r="W12" s="8">
        <v>79</v>
      </c>
      <c r="X12" s="8">
        <v>100</v>
      </c>
      <c r="Y12" s="31">
        <f t="shared" si="3"/>
        <v>31.6</v>
      </c>
      <c r="Z12" s="31">
        <f t="shared" si="4"/>
        <v>69.7611111111111</v>
      </c>
      <c r="AA12" s="36" t="s">
        <v>25</v>
      </c>
    </row>
    <row r="13" s="1" customFormat="1" ht="14.25" spans="1:27">
      <c r="A13" s="11">
        <v>20</v>
      </c>
      <c r="B13" s="12" t="s">
        <v>20</v>
      </c>
      <c r="C13" s="13">
        <v>7</v>
      </c>
      <c r="D13" s="14" t="s">
        <v>40</v>
      </c>
      <c r="E13" s="14" t="s">
        <v>41</v>
      </c>
      <c r="F13" s="8" t="s">
        <v>28</v>
      </c>
      <c r="G13" s="8" t="s">
        <v>37</v>
      </c>
      <c r="H13" s="8">
        <v>632</v>
      </c>
      <c r="I13" s="8">
        <v>1100</v>
      </c>
      <c r="J13" s="31">
        <f t="shared" si="0"/>
        <v>5.74545454545455</v>
      </c>
      <c r="K13" s="32">
        <v>566</v>
      </c>
      <c r="L13" s="32">
        <v>1100</v>
      </c>
      <c r="M13" s="31">
        <f t="shared" si="1"/>
        <v>7.71818181818182</v>
      </c>
      <c r="N13" s="32"/>
      <c r="O13" s="32"/>
      <c r="P13" s="31"/>
      <c r="Q13" s="32">
        <v>3424</v>
      </c>
      <c r="R13" s="32">
        <v>4000</v>
      </c>
      <c r="S13" s="31">
        <f t="shared" si="2"/>
        <v>29.96</v>
      </c>
      <c r="T13" s="32"/>
      <c r="U13" s="32"/>
      <c r="V13" s="31"/>
      <c r="W13" s="8">
        <v>62</v>
      </c>
      <c r="X13" s="8">
        <v>100</v>
      </c>
      <c r="Y13" s="31">
        <f t="shared" si="3"/>
        <v>24.8</v>
      </c>
      <c r="Z13" s="31">
        <f t="shared" si="4"/>
        <v>68.2236363636364</v>
      </c>
      <c r="AA13" s="36" t="s">
        <v>25</v>
      </c>
    </row>
    <row r="14" s="1" customFormat="1" ht="14.25" spans="1:27">
      <c r="A14" s="11">
        <v>31</v>
      </c>
      <c r="B14" s="12" t="s">
        <v>20</v>
      </c>
      <c r="C14" s="13">
        <v>8</v>
      </c>
      <c r="D14" s="14" t="s">
        <v>42</v>
      </c>
      <c r="E14" s="14" t="s">
        <v>43</v>
      </c>
      <c r="F14" s="8" t="s">
        <v>28</v>
      </c>
      <c r="G14" s="8" t="s">
        <v>32</v>
      </c>
      <c r="H14" s="8">
        <v>566</v>
      </c>
      <c r="I14" s="8">
        <v>1100</v>
      </c>
      <c r="J14" s="31">
        <f t="shared" si="0"/>
        <v>5.14545454545455</v>
      </c>
      <c r="K14" s="32">
        <v>582</v>
      </c>
      <c r="L14" s="32">
        <v>1100</v>
      </c>
      <c r="M14" s="31">
        <f t="shared" si="1"/>
        <v>7.93636363636364</v>
      </c>
      <c r="N14" s="32">
        <v>467</v>
      </c>
      <c r="O14" s="32">
        <v>900</v>
      </c>
      <c r="P14" s="31">
        <f t="shared" ref="P14:P20" si="5">N14/O14*15</f>
        <v>7.78333333333333</v>
      </c>
      <c r="Q14" s="32"/>
      <c r="R14" s="32"/>
      <c r="S14" s="31"/>
      <c r="T14" s="32">
        <v>1545</v>
      </c>
      <c r="U14" s="32">
        <v>2300</v>
      </c>
      <c r="V14" s="31">
        <f t="shared" ref="V14:V20" si="6">T14/U14*20</f>
        <v>13.4347826086957</v>
      </c>
      <c r="W14" s="8">
        <v>79</v>
      </c>
      <c r="X14" s="8">
        <v>100</v>
      </c>
      <c r="Y14" s="31">
        <f t="shared" si="3"/>
        <v>31.6</v>
      </c>
      <c r="Z14" s="31">
        <f t="shared" si="4"/>
        <v>65.8999341238472</v>
      </c>
      <c r="AA14" s="36" t="s">
        <v>25</v>
      </c>
    </row>
    <row r="15" s="1" customFormat="1" ht="14.25" spans="1:27">
      <c r="A15" s="17"/>
      <c r="B15" s="17"/>
      <c r="C15" s="13">
        <v>9</v>
      </c>
      <c r="D15" s="14" t="s">
        <v>44</v>
      </c>
      <c r="E15" s="14" t="s">
        <v>45</v>
      </c>
      <c r="F15" s="8" t="s">
        <v>28</v>
      </c>
      <c r="G15" s="8" t="s">
        <v>37</v>
      </c>
      <c r="H15" s="8">
        <v>698</v>
      </c>
      <c r="I15" s="8">
        <v>1100</v>
      </c>
      <c r="J15" s="31">
        <f t="shared" si="0"/>
        <v>6.34545454545455</v>
      </c>
      <c r="K15" s="32">
        <v>624</v>
      </c>
      <c r="L15" s="32">
        <v>1100</v>
      </c>
      <c r="M15" s="31">
        <f t="shared" si="1"/>
        <v>8.50909090909091</v>
      </c>
      <c r="N15" s="32">
        <v>536</v>
      </c>
      <c r="O15" s="32">
        <v>900</v>
      </c>
      <c r="P15" s="31">
        <f t="shared" si="5"/>
        <v>8.93333333333333</v>
      </c>
      <c r="Q15" s="32"/>
      <c r="R15" s="32"/>
      <c r="S15" s="31"/>
      <c r="T15" s="32">
        <v>1702</v>
      </c>
      <c r="U15" s="32">
        <v>2300</v>
      </c>
      <c r="V15" s="31">
        <f t="shared" si="6"/>
        <v>14.8</v>
      </c>
      <c r="W15" s="8">
        <v>65</v>
      </c>
      <c r="X15" s="8">
        <v>100</v>
      </c>
      <c r="Y15" s="31">
        <f t="shared" si="3"/>
        <v>26</v>
      </c>
      <c r="Z15" s="31">
        <f t="shared" si="4"/>
        <v>64.5878787878788</v>
      </c>
      <c r="AA15" s="36" t="s">
        <v>25</v>
      </c>
    </row>
    <row r="16" s="1" customFormat="1" ht="14.25" spans="1:27">
      <c r="A16" s="11">
        <v>1</v>
      </c>
      <c r="B16" s="12" t="s">
        <v>20</v>
      </c>
      <c r="C16" s="13">
        <v>10</v>
      </c>
      <c r="D16" s="14" t="s">
        <v>46</v>
      </c>
      <c r="E16" s="14" t="s">
        <v>47</v>
      </c>
      <c r="F16" s="8" t="s">
        <v>28</v>
      </c>
      <c r="G16" s="8" t="s">
        <v>48</v>
      </c>
      <c r="H16" s="8">
        <v>586</v>
      </c>
      <c r="I16" s="8">
        <v>1100</v>
      </c>
      <c r="J16" s="31">
        <f t="shared" si="0"/>
        <v>5.32727272727273</v>
      </c>
      <c r="K16" s="32">
        <v>541</v>
      </c>
      <c r="L16" s="32">
        <v>1100</v>
      </c>
      <c r="M16" s="31">
        <f t="shared" si="1"/>
        <v>7.37727272727273</v>
      </c>
      <c r="N16" s="32"/>
      <c r="O16" s="32"/>
      <c r="P16" s="31"/>
      <c r="Q16" s="25">
        <v>3.21</v>
      </c>
      <c r="R16" s="25">
        <v>4</v>
      </c>
      <c r="S16" s="35">
        <f t="shared" ref="S16:S21" si="7">Q16/R16*35</f>
        <v>28.0875</v>
      </c>
      <c r="T16" s="32"/>
      <c r="U16" s="32"/>
      <c r="V16" s="31"/>
      <c r="W16" s="8">
        <v>57</v>
      </c>
      <c r="X16" s="8">
        <v>100</v>
      </c>
      <c r="Y16" s="31">
        <f t="shared" si="3"/>
        <v>22.8</v>
      </c>
      <c r="Z16" s="31">
        <f t="shared" si="4"/>
        <v>63.5920454545454</v>
      </c>
      <c r="AA16" s="36" t="s">
        <v>25</v>
      </c>
    </row>
    <row r="17" s="1" customFormat="1" ht="14.25" spans="1:27">
      <c r="A17" s="11">
        <v>4</v>
      </c>
      <c r="B17" s="12" t="s">
        <v>20</v>
      </c>
      <c r="C17" s="13">
        <v>11</v>
      </c>
      <c r="D17" s="14" t="s">
        <v>49</v>
      </c>
      <c r="E17" s="14" t="s">
        <v>47</v>
      </c>
      <c r="F17" s="8" t="s">
        <v>28</v>
      </c>
      <c r="G17" s="8" t="s">
        <v>29</v>
      </c>
      <c r="H17" s="8">
        <v>490</v>
      </c>
      <c r="I17" s="8">
        <v>1100</v>
      </c>
      <c r="J17" s="31">
        <f t="shared" si="0"/>
        <v>4.45454545454545</v>
      </c>
      <c r="K17" s="32">
        <v>539</v>
      </c>
      <c r="L17" s="32">
        <v>1100</v>
      </c>
      <c r="M17" s="31">
        <f t="shared" si="1"/>
        <v>7.35</v>
      </c>
      <c r="N17" s="32"/>
      <c r="O17" s="32"/>
      <c r="P17" s="31"/>
      <c r="Q17" s="32">
        <v>2547</v>
      </c>
      <c r="R17" s="32">
        <v>4600</v>
      </c>
      <c r="S17" s="31">
        <f t="shared" si="7"/>
        <v>19.379347826087</v>
      </c>
      <c r="T17" s="32"/>
      <c r="U17" s="32"/>
      <c r="V17" s="31"/>
      <c r="W17" s="8">
        <v>79</v>
      </c>
      <c r="X17" s="8">
        <v>100</v>
      </c>
      <c r="Y17" s="31">
        <f t="shared" si="3"/>
        <v>31.6</v>
      </c>
      <c r="Z17" s="31">
        <f t="shared" si="4"/>
        <v>62.7838932806324</v>
      </c>
      <c r="AA17" s="36" t="s">
        <v>25</v>
      </c>
    </row>
    <row r="18" s="1" customFormat="1" ht="14.25" spans="1:27">
      <c r="A18" s="11">
        <v>30</v>
      </c>
      <c r="B18" s="12" t="s">
        <v>20</v>
      </c>
      <c r="C18" s="13">
        <v>12</v>
      </c>
      <c r="D18" s="14" t="s">
        <v>50</v>
      </c>
      <c r="E18" s="14" t="s">
        <v>51</v>
      </c>
      <c r="F18" s="8" t="s">
        <v>28</v>
      </c>
      <c r="G18" s="8" t="s">
        <v>32</v>
      </c>
      <c r="H18" s="8">
        <v>842</v>
      </c>
      <c r="I18" s="8">
        <v>1050</v>
      </c>
      <c r="J18" s="31">
        <f t="shared" si="0"/>
        <v>8.01904761904762</v>
      </c>
      <c r="K18" s="32">
        <v>578</v>
      </c>
      <c r="L18" s="32">
        <v>1100</v>
      </c>
      <c r="M18" s="31">
        <f t="shared" si="1"/>
        <v>7.88181818181818</v>
      </c>
      <c r="N18" s="32">
        <v>540</v>
      </c>
      <c r="O18" s="32">
        <v>900</v>
      </c>
      <c r="P18" s="31">
        <f t="shared" si="5"/>
        <v>9</v>
      </c>
      <c r="Q18" s="32"/>
      <c r="R18" s="32"/>
      <c r="S18" s="31"/>
      <c r="T18" s="32">
        <v>1655</v>
      </c>
      <c r="U18" s="32">
        <v>2300</v>
      </c>
      <c r="V18" s="31">
        <f t="shared" si="6"/>
        <v>14.3913043478261</v>
      </c>
      <c r="W18" s="8">
        <v>53</v>
      </c>
      <c r="X18" s="8">
        <v>100</v>
      </c>
      <c r="Y18" s="31">
        <f t="shared" si="3"/>
        <v>21.2</v>
      </c>
      <c r="Z18" s="31">
        <f t="shared" si="4"/>
        <v>60.4921701486919</v>
      </c>
      <c r="AA18" s="36" t="s">
        <v>25</v>
      </c>
    </row>
    <row r="19" s="1" customFormat="1" ht="14.25" spans="1:27">
      <c r="A19" s="11">
        <v>24</v>
      </c>
      <c r="B19" s="12" t="s">
        <v>20</v>
      </c>
      <c r="C19" s="13">
        <v>13</v>
      </c>
      <c r="D19" s="14" t="s">
        <v>52</v>
      </c>
      <c r="E19" s="14" t="s">
        <v>53</v>
      </c>
      <c r="F19" s="8" t="s">
        <v>23</v>
      </c>
      <c r="G19" s="8" t="s">
        <v>37</v>
      </c>
      <c r="H19" s="8">
        <v>463</v>
      </c>
      <c r="I19" s="8">
        <v>850</v>
      </c>
      <c r="J19" s="31">
        <f t="shared" si="0"/>
        <v>5.44705882352941</v>
      </c>
      <c r="K19" s="32">
        <v>461</v>
      </c>
      <c r="L19" s="32">
        <v>1100</v>
      </c>
      <c r="M19" s="31">
        <f t="shared" si="1"/>
        <v>6.28636363636364</v>
      </c>
      <c r="N19" s="32">
        <v>488</v>
      </c>
      <c r="O19" s="32">
        <v>1000</v>
      </c>
      <c r="P19" s="31">
        <f t="shared" si="5"/>
        <v>7.32</v>
      </c>
      <c r="Q19" s="32"/>
      <c r="R19" s="32"/>
      <c r="S19" s="31"/>
      <c r="T19" s="32">
        <v>1066</v>
      </c>
      <c r="U19" s="32">
        <v>1600</v>
      </c>
      <c r="V19" s="31">
        <f t="shared" si="6"/>
        <v>13.325</v>
      </c>
      <c r="W19" s="8">
        <v>70</v>
      </c>
      <c r="X19" s="8">
        <v>100</v>
      </c>
      <c r="Y19" s="31">
        <f t="shared" si="3"/>
        <v>28</v>
      </c>
      <c r="Z19" s="31">
        <f t="shared" si="4"/>
        <v>60.378422459893</v>
      </c>
      <c r="AA19" s="36" t="s">
        <v>25</v>
      </c>
    </row>
    <row r="20" s="1" customFormat="1" ht="14.25" spans="1:27">
      <c r="A20" s="11"/>
      <c r="B20" s="12"/>
      <c r="C20" s="13">
        <v>14</v>
      </c>
      <c r="D20" s="14" t="s">
        <v>54</v>
      </c>
      <c r="E20" s="14" t="s">
        <v>55</v>
      </c>
      <c r="F20" s="8" t="s">
        <v>28</v>
      </c>
      <c r="G20" s="8" t="s">
        <v>32</v>
      </c>
      <c r="H20" s="8">
        <v>659</v>
      </c>
      <c r="I20" s="8">
        <v>1100</v>
      </c>
      <c r="J20" s="31">
        <f t="shared" si="0"/>
        <v>5.99090909090909</v>
      </c>
      <c r="K20" s="32">
        <v>546</v>
      </c>
      <c r="L20" s="32">
        <v>1100</v>
      </c>
      <c r="M20" s="31">
        <f t="shared" si="1"/>
        <v>7.44545454545455</v>
      </c>
      <c r="N20" s="32">
        <v>508</v>
      </c>
      <c r="O20" s="32">
        <v>900</v>
      </c>
      <c r="P20" s="31">
        <f t="shared" si="5"/>
        <v>8.46666666666667</v>
      </c>
      <c r="Q20" s="32"/>
      <c r="R20" s="32"/>
      <c r="S20" s="31"/>
      <c r="T20" s="32">
        <v>1691</v>
      </c>
      <c r="U20" s="32">
        <v>2300</v>
      </c>
      <c r="V20" s="31">
        <f t="shared" si="6"/>
        <v>14.704347826087</v>
      </c>
      <c r="W20" s="8">
        <v>57</v>
      </c>
      <c r="X20" s="8">
        <v>100</v>
      </c>
      <c r="Y20" s="31">
        <f t="shared" si="3"/>
        <v>22.8</v>
      </c>
      <c r="Z20" s="31">
        <f t="shared" si="4"/>
        <v>59.4073781291173</v>
      </c>
      <c r="AA20" s="36" t="s">
        <v>25</v>
      </c>
    </row>
    <row r="21" s="1" customFormat="1" ht="14.25" spans="1:27">
      <c r="A21" s="11"/>
      <c r="B21" s="12"/>
      <c r="C21" s="13">
        <v>15</v>
      </c>
      <c r="D21" s="14" t="s">
        <v>56</v>
      </c>
      <c r="E21" s="14" t="s">
        <v>57</v>
      </c>
      <c r="F21" s="8" t="s">
        <v>28</v>
      </c>
      <c r="G21" s="8" t="s">
        <v>32</v>
      </c>
      <c r="H21" s="8">
        <v>626</v>
      </c>
      <c r="I21" s="8">
        <v>1100</v>
      </c>
      <c r="J21" s="31">
        <f t="shared" si="0"/>
        <v>5.69090909090909</v>
      </c>
      <c r="K21" s="32">
        <v>651</v>
      </c>
      <c r="L21" s="32">
        <v>1100</v>
      </c>
      <c r="M21" s="31">
        <f t="shared" si="1"/>
        <v>8.87727272727273</v>
      </c>
      <c r="N21" s="32"/>
      <c r="O21" s="32"/>
      <c r="P21" s="31"/>
      <c r="Q21" s="32">
        <v>2938</v>
      </c>
      <c r="R21" s="32">
        <v>4500</v>
      </c>
      <c r="S21" s="31">
        <f t="shared" si="7"/>
        <v>22.8511111111111</v>
      </c>
      <c r="T21" s="32"/>
      <c r="U21" s="32"/>
      <c r="V21" s="31"/>
      <c r="W21" s="8">
        <v>50</v>
      </c>
      <c r="X21" s="8">
        <v>100</v>
      </c>
      <c r="Y21" s="31">
        <f t="shared" si="3"/>
        <v>20</v>
      </c>
      <c r="Z21" s="31">
        <f t="shared" si="4"/>
        <v>57.4192929292929</v>
      </c>
      <c r="AA21" s="36" t="s">
        <v>25</v>
      </c>
    </row>
    <row r="22" s="1" customFormat="1" ht="14.25" spans="1:27">
      <c r="A22" s="11">
        <v>5</v>
      </c>
      <c r="B22" s="12" t="s">
        <v>20</v>
      </c>
      <c r="C22" s="13">
        <v>16</v>
      </c>
      <c r="D22" s="14" t="s">
        <v>58</v>
      </c>
      <c r="E22" s="14" t="s">
        <v>59</v>
      </c>
      <c r="F22" s="8" t="s">
        <v>28</v>
      </c>
      <c r="G22" s="8" t="s">
        <v>32</v>
      </c>
      <c r="H22" s="8">
        <v>690</v>
      </c>
      <c r="I22" s="8">
        <v>1100</v>
      </c>
      <c r="J22" s="31">
        <f t="shared" si="0"/>
        <v>6.27272727272727</v>
      </c>
      <c r="K22" s="32">
        <v>655</v>
      </c>
      <c r="L22" s="32">
        <v>1100</v>
      </c>
      <c r="M22" s="31">
        <f t="shared" si="1"/>
        <v>8.93181818181818</v>
      </c>
      <c r="N22" s="32">
        <v>502</v>
      </c>
      <c r="O22" s="32">
        <v>900</v>
      </c>
      <c r="P22" s="31">
        <f>N22/O22*15</f>
        <v>8.36666666666667</v>
      </c>
      <c r="Q22" s="32"/>
      <c r="R22" s="32"/>
      <c r="S22" s="31"/>
      <c r="T22" s="32">
        <v>1518</v>
      </c>
      <c r="U22" s="32">
        <v>2300</v>
      </c>
      <c r="V22" s="31">
        <f>T22/U22*20</f>
        <v>13.2</v>
      </c>
      <c r="W22" s="8">
        <v>50</v>
      </c>
      <c r="X22" s="8">
        <v>100</v>
      </c>
      <c r="Y22" s="31">
        <f t="shared" si="3"/>
        <v>20</v>
      </c>
      <c r="Z22" s="31">
        <f t="shared" si="4"/>
        <v>56.7712121212121</v>
      </c>
      <c r="AA22" s="36" t="s">
        <v>25</v>
      </c>
    </row>
    <row r="23" s="1" customFormat="1" ht="14.25" spans="1:27">
      <c r="A23" s="11">
        <v>18</v>
      </c>
      <c r="B23" s="12" t="s">
        <v>20</v>
      </c>
      <c r="C23" s="13">
        <v>17</v>
      </c>
      <c r="D23" s="14" t="s">
        <v>60</v>
      </c>
      <c r="E23" s="14" t="s">
        <v>61</v>
      </c>
      <c r="F23" s="8" t="s">
        <v>28</v>
      </c>
      <c r="G23" s="8" t="s">
        <v>37</v>
      </c>
      <c r="H23" s="8">
        <v>573</v>
      </c>
      <c r="I23" s="8">
        <v>1100</v>
      </c>
      <c r="J23" s="31">
        <f t="shared" si="0"/>
        <v>5.20909090909091</v>
      </c>
      <c r="K23" s="32">
        <v>561</v>
      </c>
      <c r="L23" s="32">
        <v>1100</v>
      </c>
      <c r="M23" s="31">
        <f t="shared" si="1"/>
        <v>7.65</v>
      </c>
      <c r="N23" s="32"/>
      <c r="O23" s="32"/>
      <c r="P23" s="31"/>
      <c r="Q23" s="32">
        <v>2878</v>
      </c>
      <c r="R23" s="32">
        <v>4500</v>
      </c>
      <c r="S23" s="31">
        <f t="shared" ref="S23:S26" si="8">Q23/R23*35</f>
        <v>22.3844444444444</v>
      </c>
      <c r="T23" s="32"/>
      <c r="U23" s="32"/>
      <c r="V23" s="31"/>
      <c r="W23" s="8">
        <v>50</v>
      </c>
      <c r="X23" s="8">
        <v>100</v>
      </c>
      <c r="Y23" s="31">
        <f t="shared" si="3"/>
        <v>20</v>
      </c>
      <c r="Z23" s="31">
        <f t="shared" si="4"/>
        <v>55.2435353535353</v>
      </c>
      <c r="AA23" s="36" t="s">
        <v>25</v>
      </c>
    </row>
    <row r="24" s="1" customFormat="1" ht="14.25" spans="1:27">
      <c r="A24" s="11"/>
      <c r="B24" s="12"/>
      <c r="C24" s="13">
        <v>18</v>
      </c>
      <c r="D24" s="14" t="s">
        <v>62</v>
      </c>
      <c r="E24" s="14" t="s">
        <v>63</v>
      </c>
      <c r="F24" s="8" t="s">
        <v>28</v>
      </c>
      <c r="G24" s="8" t="s">
        <v>29</v>
      </c>
      <c r="H24" s="8">
        <v>566</v>
      </c>
      <c r="I24" s="8">
        <v>1100</v>
      </c>
      <c r="J24" s="31">
        <f t="shared" si="0"/>
        <v>5.14545454545455</v>
      </c>
      <c r="K24" s="32">
        <v>552</v>
      </c>
      <c r="L24" s="32">
        <v>1100</v>
      </c>
      <c r="M24" s="31">
        <f t="shared" si="1"/>
        <v>7.52727272727273</v>
      </c>
      <c r="N24" s="32"/>
      <c r="O24" s="32"/>
      <c r="P24" s="31"/>
      <c r="Q24" s="32">
        <v>2873</v>
      </c>
      <c r="R24" s="32">
        <v>4500</v>
      </c>
      <c r="S24" s="31">
        <f t="shared" si="8"/>
        <v>22.3455555555556</v>
      </c>
      <c r="T24" s="32"/>
      <c r="U24" s="32"/>
      <c r="V24" s="31"/>
      <c r="W24" s="8">
        <v>50</v>
      </c>
      <c r="X24" s="8">
        <v>100</v>
      </c>
      <c r="Y24" s="31">
        <f t="shared" si="3"/>
        <v>20</v>
      </c>
      <c r="Z24" s="31">
        <f t="shared" si="4"/>
        <v>55.0182828282828</v>
      </c>
      <c r="AA24" s="36" t="s">
        <v>25</v>
      </c>
    </row>
    <row r="25" s="1" customFormat="1" ht="14.25" spans="1:27">
      <c r="A25" s="11">
        <v>8</v>
      </c>
      <c r="B25" s="12" t="s">
        <v>20</v>
      </c>
      <c r="C25" s="13">
        <v>19</v>
      </c>
      <c r="D25" s="14" t="s">
        <v>64</v>
      </c>
      <c r="E25" s="14" t="s">
        <v>63</v>
      </c>
      <c r="F25" s="8" t="s">
        <v>28</v>
      </c>
      <c r="G25" s="8" t="s">
        <v>32</v>
      </c>
      <c r="H25" s="8">
        <v>946</v>
      </c>
      <c r="I25" s="8">
        <v>1100</v>
      </c>
      <c r="J25" s="31">
        <f t="shared" si="0"/>
        <v>8.6</v>
      </c>
      <c r="K25" s="32">
        <v>934</v>
      </c>
      <c r="L25" s="32">
        <v>1100</v>
      </c>
      <c r="M25" s="31">
        <f t="shared" si="1"/>
        <v>12.7363636363636</v>
      </c>
      <c r="N25" s="32"/>
      <c r="O25" s="32"/>
      <c r="P25" s="31"/>
      <c r="Q25" s="32">
        <v>3776</v>
      </c>
      <c r="R25" s="32">
        <v>4500</v>
      </c>
      <c r="S25" s="31">
        <f t="shared" si="8"/>
        <v>29.3688888888889</v>
      </c>
      <c r="T25" s="32"/>
      <c r="U25" s="32"/>
      <c r="V25" s="31"/>
      <c r="W25" s="8">
        <v>0</v>
      </c>
      <c r="X25" s="8">
        <v>0</v>
      </c>
      <c r="Y25" s="31">
        <v>0</v>
      </c>
      <c r="Z25" s="31">
        <f t="shared" si="4"/>
        <v>50.7052525252525</v>
      </c>
      <c r="AA25" s="36" t="s">
        <v>65</v>
      </c>
    </row>
    <row r="26" s="1" customFormat="1" ht="14.25" spans="1:27">
      <c r="A26" s="11">
        <v>9</v>
      </c>
      <c r="B26" s="12" t="s">
        <v>20</v>
      </c>
      <c r="C26" s="13">
        <v>20</v>
      </c>
      <c r="D26" s="14" t="s">
        <v>66</v>
      </c>
      <c r="E26" s="14" t="s">
        <v>67</v>
      </c>
      <c r="F26" s="8" t="s">
        <v>28</v>
      </c>
      <c r="G26" s="8" t="s">
        <v>32</v>
      </c>
      <c r="H26" s="8">
        <v>769</v>
      </c>
      <c r="I26" s="8">
        <v>1100</v>
      </c>
      <c r="J26" s="31">
        <f t="shared" si="0"/>
        <v>6.99090909090909</v>
      </c>
      <c r="K26" s="32">
        <v>588</v>
      </c>
      <c r="L26" s="32">
        <v>1100</v>
      </c>
      <c r="M26" s="31">
        <f t="shared" si="1"/>
        <v>8.01818181818182</v>
      </c>
      <c r="N26" s="32"/>
      <c r="O26" s="32"/>
      <c r="P26" s="31"/>
      <c r="Q26" s="32">
        <v>3244</v>
      </c>
      <c r="R26" s="32">
        <v>4500</v>
      </c>
      <c r="S26" s="31">
        <f t="shared" si="8"/>
        <v>25.2311111111111</v>
      </c>
      <c r="T26" s="32"/>
      <c r="U26" s="32"/>
      <c r="V26" s="31"/>
      <c r="W26" s="8">
        <v>0</v>
      </c>
      <c r="X26" s="8">
        <v>0</v>
      </c>
      <c r="Y26" s="31">
        <v>0</v>
      </c>
      <c r="Z26" s="31">
        <f t="shared" si="4"/>
        <v>40.240202020202</v>
      </c>
      <c r="AA26" s="36" t="s">
        <v>65</v>
      </c>
    </row>
    <row r="27" ht="14.25" hidden="1" spans="3:27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31">
        <f t="shared" si="4"/>
        <v>0</v>
      </c>
      <c r="AA27" s="18"/>
    </row>
    <row r="28" ht="14.25" hidden="1" spans="3:27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31">
        <f t="shared" si="4"/>
        <v>0</v>
      </c>
      <c r="AA28" s="18"/>
    </row>
    <row r="29" ht="14.25" hidden="1" spans="3:27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31">
        <f t="shared" si="4"/>
        <v>0</v>
      </c>
      <c r="AA29" s="18"/>
    </row>
    <row r="30" ht="14.25" hidden="1" spans="3:27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31">
        <f t="shared" si="4"/>
        <v>0</v>
      </c>
      <c r="AA30" s="18"/>
    </row>
    <row r="31" ht="14.25" hidden="1" spans="3:27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31">
        <f t="shared" si="4"/>
        <v>0</v>
      </c>
      <c r="AA31" s="18"/>
    </row>
    <row r="33" ht="14.25" spans="4:4">
      <c r="D33" s="19" t="s">
        <v>68</v>
      </c>
    </row>
    <row r="34" ht="14.25" spans="4:16">
      <c r="D34" s="20"/>
      <c r="F34" s="26" t="s">
        <v>69</v>
      </c>
      <c r="G34" s="27"/>
      <c r="H34" s="27"/>
      <c r="I34" s="27"/>
      <c r="J34" s="27"/>
      <c r="K34" s="27"/>
      <c r="L34" s="34"/>
      <c r="M34" s="27"/>
      <c r="N34" s="27"/>
      <c r="O34" s="27"/>
      <c r="P34" s="27"/>
    </row>
    <row r="35" ht="14.25" spans="6:16">
      <c r="F35" s="28" t="s">
        <v>70</v>
      </c>
      <c r="G35" s="28"/>
      <c r="H35" s="28"/>
      <c r="I35" s="28"/>
      <c r="J35" s="28"/>
      <c r="K35" s="28"/>
      <c r="L35" s="28"/>
      <c r="M35" s="27"/>
      <c r="N35" s="27"/>
      <c r="O35" s="27"/>
      <c r="P35" s="27"/>
    </row>
    <row r="36" ht="14.25" spans="6:16">
      <c r="F36" s="28" t="s">
        <v>71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ht="14.25" spans="6:16">
      <c r="F37" s="27" t="s">
        <v>72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ht="14.25" spans="4:5">
      <c r="D38" s="21" t="s">
        <v>73</v>
      </c>
      <c r="E38" s="21"/>
    </row>
    <row r="39" ht="14.25" spans="4:7">
      <c r="D39" s="21"/>
      <c r="E39" s="21"/>
      <c r="F39" s="29">
        <v>1</v>
      </c>
      <c r="G39" t="s">
        <v>74</v>
      </c>
    </row>
    <row r="40" spans="4:6">
      <c r="D40" s="22"/>
      <c r="E40" s="22"/>
      <c r="F40" s="29"/>
    </row>
    <row r="41" spans="4:7">
      <c r="D41" s="22"/>
      <c r="E41" s="22"/>
      <c r="F41" s="29">
        <v>2</v>
      </c>
      <c r="G41" t="s">
        <v>74</v>
      </c>
    </row>
    <row r="42" spans="4:6">
      <c r="D42" s="22"/>
      <c r="E42" s="22"/>
      <c r="F42" s="29"/>
    </row>
    <row r="43" spans="4:7">
      <c r="D43" s="22"/>
      <c r="E43" s="22"/>
      <c r="F43" s="29">
        <v>3</v>
      </c>
      <c r="G43" t="s">
        <v>74</v>
      </c>
    </row>
    <row r="44" spans="4:6">
      <c r="D44" s="23"/>
      <c r="E44" s="23"/>
      <c r="F44" s="30"/>
    </row>
    <row r="45" spans="6:7">
      <c r="F45" s="30">
        <v>4</v>
      </c>
      <c r="G45" t="s">
        <v>74</v>
      </c>
    </row>
  </sheetData>
  <sortState ref="A7:AA45">
    <sortCondition ref="Z5" descending="1"/>
  </sortState>
  <mergeCells count="4">
    <mergeCell ref="B1:AA1"/>
    <mergeCell ref="B2:AA2"/>
    <mergeCell ref="B3:AA3"/>
    <mergeCell ref="B4:Z4"/>
  </mergeCells>
  <pageMargins left="1.25" right="0" top="0.5" bottom="0.5" header="0.25" footer="0.25"/>
  <pageSetup paperSize="5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M.Phil 22-24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iPhone</cp:lastModifiedBy>
  <dcterms:created xsi:type="dcterms:W3CDTF">2021-11-22T16:27:07Z</dcterms:created>
  <cp:lastPrinted>2024-10-23T04:58:40Z</cp:lastPrinted>
  <dcterms:modified xsi:type="dcterms:W3CDTF">2024-11-04T13:52:39Z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327B518894B93BF4A7D128675B5D3A1A_33</vt:lpwstr>
  </property>
  <property fmtid="{D5CDD505-2E9C-101B-9397-08002B2CF9AE}" pid="3" name="KSOProductBuildVer">
    <vt:lpwstr>3081-11.33.82</vt:lpwstr>
  </property>
</Properties>
</file>